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catmailohio-my.sharepoint.com/personal/chenj_ohio_edu/Documents/MyWebsite/Publications/"/>
    </mc:Choice>
  </mc:AlternateContent>
  <xr:revisionPtr revIDLastSave="0" documentId="8_{5C9DAA51-71E6-4407-942C-FC840BF9A68C}" xr6:coauthVersionLast="47" xr6:coauthVersionMax="47" xr10:uidLastSave="{00000000-0000-0000-0000-000000000000}"/>
  <bookViews>
    <workbookView xWindow="-98" yWindow="-98" windowWidth="22695" windowHeight="14476" xr2:uid="{AA45FDF4-8CB1-46D2-9248-2AF67C5E5DB7}"/>
  </bookViews>
  <sheets>
    <sheet name="Diffusive adsorption rat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 i="1" l="1"/>
  <c r="C15" i="1"/>
  <c r="C16" i="1" s="1"/>
  <c r="C24" i="1"/>
  <c r="C26" i="1" s="1"/>
  <c r="C31" i="1" l="1"/>
  <c r="C35" i="1" s="1"/>
  <c r="C30" i="1"/>
  <c r="C20" i="1"/>
  <c r="J30" i="1" s="1"/>
</calcChain>
</file>

<file path=xl/sharedStrings.xml><?xml version="1.0" encoding="utf-8"?>
<sst xmlns="http://schemas.openxmlformats.org/spreadsheetml/2006/main" count="81" uniqueCount="74">
  <si>
    <t>C</t>
  </si>
  <si>
    <t>d0</t>
  </si>
  <si>
    <t>m</t>
  </si>
  <si>
    <t>D</t>
  </si>
  <si>
    <t>s</t>
  </si>
  <si>
    <t>YOYO-1 in water</t>
  </si>
  <si>
    <t>yita</t>
  </si>
  <si>
    <t>Pa s</t>
  </si>
  <si>
    <t>Mw</t>
  </si>
  <si>
    <t>g/mol</t>
  </si>
  <si>
    <t>rou</t>
  </si>
  <si>
    <t>g/cm3</t>
  </si>
  <si>
    <t>g/m3</t>
  </si>
  <si>
    <t>e</t>
  </si>
  <si>
    <t>h</t>
  </si>
  <si>
    <t>c</t>
  </si>
  <si>
    <t>NA</t>
  </si>
  <si>
    <t>Room T</t>
  </si>
  <si>
    <t>R</t>
  </si>
  <si>
    <t>k</t>
  </si>
  <si>
    <t>Wien's displacement constant</t>
  </si>
  <si>
    <t>T</t>
  </si>
  <si>
    <t>J s</t>
  </si>
  <si>
    <t>m s-1</t>
  </si>
  <si>
    <t>K</t>
  </si>
  <si>
    <t>J mol-1 K-1</t>
  </si>
  <si>
    <t>J K-1</t>
  </si>
  <si>
    <t>m K</t>
  </si>
  <si>
    <t xml:space="preserve">https://www.beilstein-journals.org/bjnano/articles/8/229 </t>
  </si>
  <si>
    <t>Citation:</t>
  </si>
  <si>
    <t>https://doi.org/10.1063/5.0064140</t>
  </si>
  <si>
    <t>AIP Advances 2022</t>
  </si>
  <si>
    <t>water viscosity</t>
  </si>
  <si>
    <t>Probe moler weight</t>
  </si>
  <si>
    <t>A</t>
  </si>
  <si>
    <t>Probe concentration</t>
  </si>
  <si>
    <t>m^-3</t>
  </si>
  <si>
    <t>nm^2</t>
  </si>
  <si>
    <t>m^2</t>
  </si>
  <si>
    <t>m^2/s</t>
  </si>
  <si>
    <t>probe separation</t>
  </si>
  <si>
    <t>Probe diffusion constant</t>
  </si>
  <si>
    <t>Calculate initial binding rate:</t>
  </si>
  <si>
    <t>critical hitting time</t>
  </si>
  <si>
    <t>delta tc</t>
  </si>
  <si>
    <t>&lt;r&gt;</t>
  </si>
  <si>
    <t>initial binding rate</t>
  </si>
  <si>
    <t>s^-1</t>
  </si>
  <si>
    <t>mol/L</t>
  </si>
  <si>
    <t xml:space="preserve">If you want calculate initial binding rate when both target and probe are in the bulk solution, please read:  </t>
  </si>
  <si>
    <t xml:space="preserve">https://doi.org/10.1021/acs.jpca.2c07500  </t>
  </si>
  <si>
    <t>Target area estimation</t>
  </si>
  <si>
    <t>or typical ~1 g/mL for e.g. protein</t>
  </si>
  <si>
    <t xml:space="preserve">JPCA 2022 </t>
  </si>
  <si>
    <t>If the whole substrate surface is absorptive, use Langmuir-Schaefer equation to estimate the rate which will be changing over time. But the upper limit with significant flow/stir is the same value calcualte on the left.</t>
  </si>
  <si>
    <t>Probe density estimated</t>
  </si>
  <si>
    <t>Example: calculate YOYO-1 in water hitting each um long of DNA immobilized on a glass substract</t>
  </si>
  <si>
    <t>Calculate diffusion constant using Stokes-Einstein equation</t>
  </si>
  <si>
    <t>0r esimated using average displacement sqrt(Dt) = d0</t>
  </si>
  <si>
    <t>beta</t>
  </si>
  <si>
    <t>effective area</t>
  </si>
  <si>
    <t>Ea</t>
  </si>
  <si>
    <t>&lt;r'&gt;</t>
  </si>
  <si>
    <t>J/mol</t>
  </si>
  <si>
    <t>Because both beta and Ea has significant effect on the final rate &lt;r'&gt;, it is a good idea to measure one and then fit the other.</t>
  </si>
  <si>
    <t>Final initial rate</t>
  </si>
  <si>
    <t>If there is an energy barrier use Arrhenius equation, &lt;r'&gt; = &lt;r&gt;*exp(-Ea/RT) where Ea is the effective energy barrier kJ/mol, R is gas constant, and T is temperature. For the YOYO-DNA example, they have opposite charge and assume Ea = 0.</t>
  </si>
  <si>
    <t xml:space="preserve">If there are 1000 binding sites at time zero within the total effective area, the rate for each site will be &lt;r'&gt;/1000 or replace the area to A/1000 then the &lt;r&gt; will be probes to one site rate. </t>
  </si>
  <si>
    <t xml:space="preserve">This single-site rate can be assumed constant through out of the binding process if there is no peer competation and no probe concentration gradient. </t>
  </si>
  <si>
    <t xml:space="preserve">Peer competation could happen for some systems especially this example using charge attraction that has a long range effect in water according to the Debye–Hückel equation. </t>
  </si>
  <si>
    <t>Conctration gradient of probes near the subsurface will build up if there is a high density of targets on the surface at low probe flow rate.</t>
  </si>
  <si>
    <t xml:space="preserve">Jixin Chen, Department of Chemistry and Biochemistry, Ohio University, Athens, Ohio </t>
  </si>
  <si>
    <t>Copyright 2023 Jixin Chen</t>
  </si>
  <si>
    <t>THE "SOFTWARE" (in this Excel file) IS PROVIDED “AS IS”, WITHOUT WARRANTY OF ANY KIND, EXPRESS OR IMPLIED, INCLUDING BUT NOT LIMITED TO THE WARRANTIES OF MERCHANTABILITY, FITNESS FOR A PARTICULAR PURPOSE AND NONINFRINGEMENT. IN NO EVENT SHALL THE AUTHORS OR COPYRIGHT HOLDERS BE LIABLE FOR ANY CLAIM, DAMAGES OR OTHER LIABILITY, WHETHER IN AN ACTION OF CONTRACT, TORT OR OTHERWISE, ARISING FROM, OUT OF OR IN CONNECTION WITH THE SOFTWARE OR THE USE OR OTHER DEALINGS IN THE SOFTWARE.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</si>
</sst>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 x14ac:knownFonts="1">
    <font>
      <sz val="11"/>
      <color theme="1"/>
      <name val="Calibri"/>
      <family val="2"/>
      <scheme val="minor"/>
    </font>
    <font>
      <u/>
      <sz val="11"/>
      <color theme="10"/>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9">
    <xf numFmtId="0" fontId="0" fillId="0" borderId="0" xfId="0"/>
    <xf numFmtId="11" fontId="0" fillId="0" borderId="0" xfId="0" applyNumberFormat="1"/>
    <xf numFmtId="0" fontId="0" fillId="2" borderId="0" xfId="0" applyFill="1"/>
    <xf numFmtId="11" fontId="0" fillId="2" borderId="0" xfId="0" applyNumberFormat="1" applyFill="1"/>
    <xf numFmtId="0" fontId="1" fillId="0" borderId="0" xfId="1"/>
    <xf numFmtId="164" fontId="0" fillId="0" borderId="0" xfId="0" applyNumberFormat="1"/>
    <xf numFmtId="0" fontId="0" fillId="0" borderId="0" xfId="0" applyAlignment="1">
      <alignment horizontal="right"/>
    </xf>
    <xf numFmtId="0" fontId="0" fillId="2" borderId="0" xfId="0" applyFill="1" applyAlignment="1">
      <alignment horizontal="right"/>
    </xf>
    <xf numFmtId="0" fontId="2"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257453</xdr:colOff>
      <xdr:row>7</xdr:row>
      <xdr:rowOff>178176</xdr:rowOff>
    </xdr:from>
    <xdr:to>
      <xdr:col>3</xdr:col>
      <xdr:colOff>173689</xdr:colOff>
      <xdr:row>10</xdr:row>
      <xdr:rowOff>149602</xdr:rowOff>
    </xdr:to>
    <xdr:pic>
      <xdr:nvPicPr>
        <xdr:cNvPr id="51" name="Picture 50">
          <a:extLst>
            <a:ext uri="{FF2B5EF4-FFF2-40B4-BE49-F238E27FC236}">
              <a16:creationId xmlns:a16="http://schemas.microsoft.com/office/drawing/2014/main" id="{0DE4206A-9361-4003-9053-8AEDAC72B40C}"/>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91806" y="1433235"/>
          <a:ext cx="1249736" cy="5093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190500</xdr:colOff>
      <xdr:row>10</xdr:row>
      <xdr:rowOff>16809</xdr:rowOff>
    </xdr:from>
    <xdr:to>
      <xdr:col>11</xdr:col>
      <xdr:colOff>401845</xdr:colOff>
      <xdr:row>21</xdr:row>
      <xdr:rowOff>174449</xdr:rowOff>
    </xdr:to>
    <xdr:grpSp>
      <xdr:nvGrpSpPr>
        <xdr:cNvPr id="52" name="Group 51">
          <a:extLst>
            <a:ext uri="{FF2B5EF4-FFF2-40B4-BE49-F238E27FC236}">
              <a16:creationId xmlns:a16="http://schemas.microsoft.com/office/drawing/2014/main" id="{037C5A93-A59C-F50F-7A74-DC01903A0E76}"/>
            </a:ext>
          </a:extLst>
        </xdr:cNvPr>
        <xdr:cNvGrpSpPr/>
      </xdr:nvGrpSpPr>
      <xdr:grpSpPr>
        <a:xfrm>
          <a:off x="5703794" y="1809750"/>
          <a:ext cx="3461051" cy="2129875"/>
          <a:chOff x="1595718" y="1011694"/>
          <a:chExt cx="3449845" cy="2148365"/>
        </a:xfrm>
      </xdr:grpSpPr>
      <xdr:sp macro="" textlink="">
        <xdr:nvSpPr>
          <xdr:cNvPr id="53" name="Parallelogram 52">
            <a:extLst>
              <a:ext uri="{FF2B5EF4-FFF2-40B4-BE49-F238E27FC236}">
                <a16:creationId xmlns:a16="http://schemas.microsoft.com/office/drawing/2014/main" id="{0DF17E11-5C84-D167-8193-DF753131936B}"/>
              </a:ext>
            </a:extLst>
          </xdr:cNvPr>
          <xdr:cNvSpPr/>
        </xdr:nvSpPr>
        <xdr:spPr>
          <a:xfrm>
            <a:off x="1595718" y="1837765"/>
            <a:ext cx="3325906" cy="1322294"/>
          </a:xfrm>
          <a:prstGeom prst="parallelogram">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style>
          <a:lnRef idx="1">
            <a:schemeClr val="dk1"/>
          </a:lnRef>
          <a:fillRef idx="2">
            <a:schemeClr val="dk1"/>
          </a:fillRef>
          <a:effectRef idx="1">
            <a:schemeClr val="dk1"/>
          </a:effectRef>
          <a:fontRef idx="minor">
            <a:schemeClr val="dk1"/>
          </a:fontRef>
        </xdr:style>
        <xdr:txBody>
          <a:bodyPr wrap="square" rtlCol="0" anchor="ctr"/>
          <a:lstStyle>
            <a:defPPr>
              <a:defRPr lang="en-US"/>
            </a:defPPr>
            <a:lvl1pPr marL="0" algn="l" defTabSz="914400" rtl="0" eaLnBrk="1" latinLnBrk="0" hangingPunct="1">
              <a:defRPr sz="1800" kern="1200">
                <a:solidFill>
                  <a:sysClr val="windowText" lastClr="000000"/>
                </a:solidFill>
                <a:latin typeface="Calibri" panose="020F0502020204030204"/>
              </a:defRPr>
            </a:lvl1pPr>
            <a:lvl2pPr marL="457200" algn="l" defTabSz="914400" rtl="0" eaLnBrk="1" latinLnBrk="0" hangingPunct="1">
              <a:defRPr sz="1800" kern="1200">
                <a:solidFill>
                  <a:sysClr val="windowText" lastClr="000000"/>
                </a:solidFill>
                <a:latin typeface="Calibri" panose="020F0502020204030204"/>
              </a:defRPr>
            </a:lvl2pPr>
            <a:lvl3pPr marL="914400" algn="l" defTabSz="914400" rtl="0" eaLnBrk="1" latinLnBrk="0" hangingPunct="1">
              <a:defRPr sz="1800" kern="1200">
                <a:solidFill>
                  <a:sysClr val="windowText" lastClr="000000"/>
                </a:solidFill>
                <a:latin typeface="Calibri" panose="020F0502020204030204"/>
              </a:defRPr>
            </a:lvl3pPr>
            <a:lvl4pPr marL="1371600" algn="l" defTabSz="914400" rtl="0" eaLnBrk="1" latinLnBrk="0" hangingPunct="1">
              <a:defRPr sz="1800" kern="1200">
                <a:solidFill>
                  <a:sysClr val="windowText" lastClr="000000"/>
                </a:solidFill>
                <a:latin typeface="Calibri" panose="020F0502020204030204"/>
              </a:defRPr>
            </a:lvl4pPr>
            <a:lvl5pPr marL="1828800" algn="l" defTabSz="914400" rtl="0" eaLnBrk="1" latinLnBrk="0" hangingPunct="1">
              <a:defRPr sz="1800" kern="1200">
                <a:solidFill>
                  <a:sysClr val="windowText" lastClr="000000"/>
                </a:solidFill>
                <a:latin typeface="Calibri" panose="020F0502020204030204"/>
              </a:defRPr>
            </a:lvl5pPr>
            <a:lvl6pPr marL="2286000" algn="l" defTabSz="914400" rtl="0" eaLnBrk="1" latinLnBrk="0" hangingPunct="1">
              <a:defRPr sz="1800" kern="1200">
                <a:solidFill>
                  <a:sysClr val="windowText" lastClr="000000"/>
                </a:solidFill>
                <a:latin typeface="Calibri" panose="020F0502020204030204"/>
              </a:defRPr>
            </a:lvl6pPr>
            <a:lvl7pPr marL="2743200" algn="l" defTabSz="914400" rtl="0" eaLnBrk="1" latinLnBrk="0" hangingPunct="1">
              <a:defRPr sz="1800" kern="1200">
                <a:solidFill>
                  <a:sysClr val="windowText" lastClr="000000"/>
                </a:solidFill>
                <a:latin typeface="Calibri" panose="020F0502020204030204"/>
              </a:defRPr>
            </a:lvl7pPr>
            <a:lvl8pPr marL="3200400" algn="l" defTabSz="914400" rtl="0" eaLnBrk="1" latinLnBrk="0" hangingPunct="1">
              <a:defRPr sz="1800" kern="1200">
                <a:solidFill>
                  <a:sysClr val="windowText" lastClr="000000"/>
                </a:solidFill>
                <a:latin typeface="Calibri" panose="020F0502020204030204"/>
              </a:defRPr>
            </a:lvl8pPr>
            <a:lvl9pPr marL="3657600" algn="l" defTabSz="914400" rtl="0" eaLnBrk="1" latinLnBrk="0" hangingPunct="1">
              <a:defRPr sz="1800" kern="1200">
                <a:solidFill>
                  <a:sysClr val="windowText" lastClr="000000"/>
                </a:solidFill>
                <a:latin typeface="Calibri" panose="020F0502020204030204"/>
              </a:defRPr>
            </a:lvl9pPr>
          </a:lstStyle>
          <a:p>
            <a:pPr algn="ctr"/>
            <a:endParaRPr lang="en-US"/>
          </a:p>
        </xdr:txBody>
      </xdr:sp>
      <xdr:sp macro="" textlink="">
        <xdr:nvSpPr>
          <xdr:cNvPr id="54" name="Rectangle: Rounded Corners 53">
            <a:extLst>
              <a:ext uri="{FF2B5EF4-FFF2-40B4-BE49-F238E27FC236}">
                <a16:creationId xmlns:a16="http://schemas.microsoft.com/office/drawing/2014/main" id="{0722D9B2-FB0D-9938-F78F-4AA19B880CBB}"/>
              </a:ext>
            </a:extLst>
          </xdr:cNvPr>
          <xdr:cNvSpPr/>
        </xdr:nvSpPr>
        <xdr:spPr>
          <a:xfrm>
            <a:off x="2617694" y="2402540"/>
            <a:ext cx="1353671" cy="71718"/>
          </a:xfrm>
          <a:prstGeom prst="roundRect">
            <a:avLst/>
          </a:prstGeom>
          <a:gradFill rotWithShape="1">
            <a:gsLst>
              <a:gs pos="0">
                <a:srgbClr val="ED7D31">
                  <a:shade val="51000"/>
                  <a:satMod val="130000"/>
                </a:srgbClr>
              </a:gs>
              <a:gs pos="80000">
                <a:srgbClr val="ED7D31">
                  <a:shade val="93000"/>
                  <a:satMod val="130000"/>
                </a:srgbClr>
              </a:gs>
              <a:gs pos="100000">
                <a:srgbClr val="ED7D31">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n-U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endParaRPr lang="en-US"/>
          </a:p>
        </xdr:txBody>
      </xdr:sp>
      <xdr:sp macro="" textlink="">
        <xdr:nvSpPr>
          <xdr:cNvPr id="55" name="Cloud 54">
            <a:extLst>
              <a:ext uri="{FF2B5EF4-FFF2-40B4-BE49-F238E27FC236}">
                <a16:creationId xmlns:a16="http://schemas.microsoft.com/office/drawing/2014/main" id="{7A3046BA-29DF-4557-CD33-8D4B1F7729FB}"/>
              </a:ext>
            </a:extLst>
          </xdr:cNvPr>
          <xdr:cNvSpPr/>
        </xdr:nvSpPr>
        <xdr:spPr>
          <a:xfrm>
            <a:off x="2474258" y="1958787"/>
            <a:ext cx="143436" cy="107577"/>
          </a:xfrm>
          <a:prstGeom prst="cloud">
            <a:avLst/>
          </a:prstGeom>
          <a:gradFill rotWithShape="1">
            <a:gsLst>
              <a:gs pos="0">
                <a:srgbClr val="5B9BD5">
                  <a:shade val="51000"/>
                  <a:satMod val="130000"/>
                </a:srgbClr>
              </a:gs>
              <a:gs pos="80000">
                <a:srgbClr val="5B9BD5">
                  <a:shade val="93000"/>
                  <a:satMod val="130000"/>
                </a:srgbClr>
              </a:gs>
              <a:gs pos="100000">
                <a:srgbClr val="5B9BD5">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style>
          <a:lnRef idx="0">
            <a:schemeClr val="accent5"/>
          </a:lnRef>
          <a:fillRef idx="3">
            <a:schemeClr val="accent5"/>
          </a:fillRef>
          <a:effectRef idx="3">
            <a:schemeClr val="accent5"/>
          </a:effectRef>
          <a:fontRef idx="minor">
            <a:schemeClr val="lt1"/>
          </a:fontRef>
        </xdr:style>
        <xdr:txBody>
          <a:bodyPr wrap="square" rtlCol="0" anchor="ctr"/>
          <a:lstStyle>
            <a:defPPr>
              <a:defRPr lang="en-U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endParaRPr lang="en-US"/>
          </a:p>
        </xdr:txBody>
      </xdr:sp>
      <xdr:sp macro="" textlink="">
        <xdr:nvSpPr>
          <xdr:cNvPr id="56" name="Cloud 55">
            <a:extLst>
              <a:ext uri="{FF2B5EF4-FFF2-40B4-BE49-F238E27FC236}">
                <a16:creationId xmlns:a16="http://schemas.microsoft.com/office/drawing/2014/main" id="{E6367EE2-BA89-DB74-BC44-A4D49047A512}"/>
              </a:ext>
            </a:extLst>
          </xdr:cNvPr>
          <xdr:cNvSpPr/>
        </xdr:nvSpPr>
        <xdr:spPr>
          <a:xfrm>
            <a:off x="2617694" y="1427628"/>
            <a:ext cx="143436" cy="107577"/>
          </a:xfrm>
          <a:prstGeom prst="cloud">
            <a:avLst/>
          </a:prstGeom>
          <a:gradFill rotWithShape="1">
            <a:gsLst>
              <a:gs pos="0">
                <a:srgbClr val="5B9BD5">
                  <a:shade val="51000"/>
                  <a:satMod val="130000"/>
                </a:srgbClr>
              </a:gs>
              <a:gs pos="80000">
                <a:srgbClr val="5B9BD5">
                  <a:shade val="93000"/>
                  <a:satMod val="130000"/>
                </a:srgbClr>
              </a:gs>
              <a:gs pos="100000">
                <a:srgbClr val="5B9BD5">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style>
          <a:lnRef idx="0">
            <a:schemeClr val="accent5"/>
          </a:lnRef>
          <a:fillRef idx="3">
            <a:schemeClr val="accent5"/>
          </a:fillRef>
          <a:effectRef idx="3">
            <a:schemeClr val="accent5"/>
          </a:effectRef>
          <a:fontRef idx="minor">
            <a:schemeClr val="lt1"/>
          </a:fontRef>
        </xdr:style>
        <xdr:txBody>
          <a:bodyPr wrap="square" rtlCol="0" anchor="ctr"/>
          <a:lstStyle>
            <a:defPPr>
              <a:defRPr lang="en-U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endParaRPr lang="en-US"/>
          </a:p>
        </xdr:txBody>
      </xdr:sp>
      <xdr:sp macro="" textlink="">
        <xdr:nvSpPr>
          <xdr:cNvPr id="57" name="Cloud 56">
            <a:extLst>
              <a:ext uri="{FF2B5EF4-FFF2-40B4-BE49-F238E27FC236}">
                <a16:creationId xmlns:a16="http://schemas.microsoft.com/office/drawing/2014/main" id="{366A2328-ABDA-AEDE-36EE-CE5479CCC2EA}"/>
              </a:ext>
            </a:extLst>
          </xdr:cNvPr>
          <xdr:cNvSpPr/>
        </xdr:nvSpPr>
        <xdr:spPr>
          <a:xfrm>
            <a:off x="3572435" y="1958787"/>
            <a:ext cx="143436" cy="107577"/>
          </a:xfrm>
          <a:prstGeom prst="cloud">
            <a:avLst/>
          </a:prstGeom>
          <a:gradFill rotWithShape="1">
            <a:gsLst>
              <a:gs pos="0">
                <a:srgbClr val="5B9BD5">
                  <a:shade val="51000"/>
                  <a:satMod val="130000"/>
                </a:srgbClr>
              </a:gs>
              <a:gs pos="80000">
                <a:srgbClr val="5B9BD5">
                  <a:shade val="93000"/>
                  <a:satMod val="130000"/>
                </a:srgbClr>
              </a:gs>
              <a:gs pos="100000">
                <a:srgbClr val="5B9BD5">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style>
          <a:lnRef idx="0">
            <a:schemeClr val="accent5"/>
          </a:lnRef>
          <a:fillRef idx="3">
            <a:schemeClr val="accent5"/>
          </a:fillRef>
          <a:effectRef idx="3">
            <a:schemeClr val="accent5"/>
          </a:effectRef>
          <a:fontRef idx="minor">
            <a:schemeClr val="lt1"/>
          </a:fontRef>
        </xdr:style>
        <xdr:txBody>
          <a:bodyPr wrap="square" rtlCol="0" anchor="ctr"/>
          <a:lstStyle>
            <a:defPPr>
              <a:defRPr lang="en-U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endParaRPr lang="en-US"/>
          </a:p>
        </xdr:txBody>
      </xdr:sp>
      <xdr:sp macro="" textlink="">
        <xdr:nvSpPr>
          <xdr:cNvPr id="58" name="Cloud 57">
            <a:extLst>
              <a:ext uri="{FF2B5EF4-FFF2-40B4-BE49-F238E27FC236}">
                <a16:creationId xmlns:a16="http://schemas.microsoft.com/office/drawing/2014/main" id="{E7E2ED97-EE15-9269-CD55-4051CD08FFA5}"/>
              </a:ext>
            </a:extLst>
          </xdr:cNvPr>
          <xdr:cNvSpPr/>
        </xdr:nvSpPr>
        <xdr:spPr>
          <a:xfrm>
            <a:off x="4087906" y="1880345"/>
            <a:ext cx="143436" cy="107577"/>
          </a:xfrm>
          <a:prstGeom prst="cloud">
            <a:avLst/>
          </a:prstGeom>
          <a:gradFill rotWithShape="1">
            <a:gsLst>
              <a:gs pos="0">
                <a:srgbClr val="5B9BD5">
                  <a:shade val="51000"/>
                  <a:satMod val="130000"/>
                </a:srgbClr>
              </a:gs>
              <a:gs pos="80000">
                <a:srgbClr val="5B9BD5">
                  <a:shade val="93000"/>
                  <a:satMod val="130000"/>
                </a:srgbClr>
              </a:gs>
              <a:gs pos="100000">
                <a:srgbClr val="5B9BD5">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style>
          <a:lnRef idx="0">
            <a:schemeClr val="accent5"/>
          </a:lnRef>
          <a:fillRef idx="3">
            <a:schemeClr val="accent5"/>
          </a:fillRef>
          <a:effectRef idx="3">
            <a:schemeClr val="accent5"/>
          </a:effectRef>
          <a:fontRef idx="minor">
            <a:schemeClr val="lt1"/>
          </a:fontRef>
        </xdr:style>
        <xdr:txBody>
          <a:bodyPr wrap="square" rtlCol="0" anchor="ctr"/>
          <a:lstStyle>
            <a:defPPr>
              <a:defRPr lang="en-U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endParaRPr lang="en-US"/>
          </a:p>
        </xdr:txBody>
      </xdr:sp>
      <xdr:sp macro="" textlink="">
        <xdr:nvSpPr>
          <xdr:cNvPr id="59" name="Freeform: Shape 58">
            <a:extLst>
              <a:ext uri="{FF2B5EF4-FFF2-40B4-BE49-F238E27FC236}">
                <a16:creationId xmlns:a16="http://schemas.microsoft.com/office/drawing/2014/main" id="{2EC3D876-0773-3EE7-8513-275ECCA1056B}"/>
              </a:ext>
            </a:extLst>
          </xdr:cNvPr>
          <xdr:cNvSpPr/>
        </xdr:nvSpPr>
        <xdr:spPr>
          <a:xfrm>
            <a:off x="2984629" y="1667435"/>
            <a:ext cx="574359" cy="735106"/>
          </a:xfrm>
          <a:custGeom>
            <a:avLst/>
            <a:gdLst>
              <a:gd name="connsiteX0" fmla="*/ 574359 w 574359"/>
              <a:gd name="connsiteY0" fmla="*/ 331694 h 735106"/>
              <a:gd name="connsiteX1" fmla="*/ 233700 w 574359"/>
              <a:gd name="connsiteY1" fmla="*/ 268941 h 735106"/>
              <a:gd name="connsiteX2" fmla="*/ 9583 w 574359"/>
              <a:gd name="connsiteY2" fmla="*/ 466165 h 735106"/>
              <a:gd name="connsiteX3" fmla="*/ 269559 w 574359"/>
              <a:gd name="connsiteY3" fmla="*/ 484094 h 735106"/>
              <a:gd name="connsiteX4" fmla="*/ 188877 w 574359"/>
              <a:gd name="connsiteY4" fmla="*/ 618565 h 735106"/>
              <a:gd name="connsiteX5" fmla="*/ 421959 w 574359"/>
              <a:gd name="connsiteY5" fmla="*/ 331694 h 735106"/>
              <a:gd name="connsiteX6" fmla="*/ 368171 w 574359"/>
              <a:gd name="connsiteY6" fmla="*/ 0 h 735106"/>
              <a:gd name="connsiteX7" fmla="*/ 144053 w 574359"/>
              <a:gd name="connsiteY7" fmla="*/ 98612 h 735106"/>
              <a:gd name="connsiteX8" fmla="*/ 18547 w 574359"/>
              <a:gd name="connsiteY8" fmla="*/ 170330 h 735106"/>
              <a:gd name="connsiteX9" fmla="*/ 332312 w 574359"/>
              <a:gd name="connsiteY9" fmla="*/ 502024 h 735106"/>
              <a:gd name="connsiteX10" fmla="*/ 466783 w 574359"/>
              <a:gd name="connsiteY10" fmla="*/ 600636 h 735106"/>
              <a:gd name="connsiteX11" fmla="*/ 395065 w 574359"/>
              <a:gd name="connsiteY11" fmla="*/ 735106 h 7351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574359" h="735106">
                <a:moveTo>
                  <a:pt x="574359" y="331694"/>
                </a:moveTo>
                <a:lnTo>
                  <a:pt x="233700" y="268941"/>
                </a:lnTo>
                <a:lnTo>
                  <a:pt x="9583" y="466165"/>
                </a:lnTo>
                <a:lnTo>
                  <a:pt x="269559" y="484094"/>
                </a:lnTo>
                <a:lnTo>
                  <a:pt x="188877" y="618565"/>
                </a:lnTo>
                <a:lnTo>
                  <a:pt x="421959" y="331694"/>
                </a:lnTo>
                <a:lnTo>
                  <a:pt x="368171" y="0"/>
                </a:lnTo>
                <a:lnTo>
                  <a:pt x="144053" y="98612"/>
                </a:lnTo>
                <a:cubicBezTo>
                  <a:pt x="5754" y="163152"/>
                  <a:pt x="-25391" y="126387"/>
                  <a:pt x="18547" y="170330"/>
                </a:cubicBezTo>
                <a:lnTo>
                  <a:pt x="332312" y="502024"/>
                </a:lnTo>
                <a:lnTo>
                  <a:pt x="466783" y="600636"/>
                </a:lnTo>
                <a:lnTo>
                  <a:pt x="395065" y="735106"/>
                </a:lnTo>
              </a:path>
            </a:pathLst>
          </a:custGeom>
          <a:noFill/>
          <a:ln w="9525" cap="flat" cmpd="sng" algn="ctr">
            <a:solidFill>
              <a:sysClr val="windowText" lastClr="000000"/>
            </a:solidFill>
            <a:prstDash val="solid"/>
            <a:round/>
            <a:headEnd type="none" w="med" len="med"/>
            <a:tailEnd type="arrow" w="med" len="med"/>
          </a:ln>
          <a:effectLst/>
        </xdr:spPr>
        <xdr:style>
          <a:lnRef idx="0">
            <a:scrgbClr r="0" g="0" b="0"/>
          </a:lnRef>
          <a:fillRef idx="0">
            <a:scrgbClr r="0" g="0" b="0"/>
          </a:fillRef>
          <a:effectRef idx="0">
            <a:scrgbClr r="0" g="0" b="0"/>
          </a:effectRef>
          <a:fontRef idx="minor">
            <a:schemeClr val="tx1"/>
          </a:fontRef>
        </xdr:style>
        <xdr:txBody>
          <a:bodyPr wrap="square" rtlCol="0" anchor="ctr"/>
          <a:lstStyle>
            <a:defPPr>
              <a:defRPr lang="en-US"/>
            </a:defPPr>
            <a:lvl1pPr marL="0" algn="l" defTabSz="914400" rtl="0" eaLnBrk="1" latinLnBrk="0" hangingPunct="1">
              <a:defRPr sz="1800" kern="1200">
                <a:solidFill>
                  <a:sysClr val="windowText" lastClr="000000"/>
                </a:solidFill>
                <a:latin typeface="Calibri" panose="020F0502020204030204"/>
              </a:defRPr>
            </a:lvl1pPr>
            <a:lvl2pPr marL="457200" algn="l" defTabSz="914400" rtl="0" eaLnBrk="1" latinLnBrk="0" hangingPunct="1">
              <a:defRPr sz="1800" kern="1200">
                <a:solidFill>
                  <a:sysClr val="windowText" lastClr="000000"/>
                </a:solidFill>
                <a:latin typeface="Calibri" panose="020F0502020204030204"/>
              </a:defRPr>
            </a:lvl2pPr>
            <a:lvl3pPr marL="914400" algn="l" defTabSz="914400" rtl="0" eaLnBrk="1" latinLnBrk="0" hangingPunct="1">
              <a:defRPr sz="1800" kern="1200">
                <a:solidFill>
                  <a:sysClr val="windowText" lastClr="000000"/>
                </a:solidFill>
                <a:latin typeface="Calibri" panose="020F0502020204030204"/>
              </a:defRPr>
            </a:lvl3pPr>
            <a:lvl4pPr marL="1371600" algn="l" defTabSz="914400" rtl="0" eaLnBrk="1" latinLnBrk="0" hangingPunct="1">
              <a:defRPr sz="1800" kern="1200">
                <a:solidFill>
                  <a:sysClr val="windowText" lastClr="000000"/>
                </a:solidFill>
                <a:latin typeface="Calibri" panose="020F0502020204030204"/>
              </a:defRPr>
            </a:lvl4pPr>
            <a:lvl5pPr marL="1828800" algn="l" defTabSz="914400" rtl="0" eaLnBrk="1" latinLnBrk="0" hangingPunct="1">
              <a:defRPr sz="1800" kern="1200">
                <a:solidFill>
                  <a:sysClr val="windowText" lastClr="000000"/>
                </a:solidFill>
                <a:latin typeface="Calibri" panose="020F0502020204030204"/>
              </a:defRPr>
            </a:lvl5pPr>
            <a:lvl6pPr marL="2286000" algn="l" defTabSz="914400" rtl="0" eaLnBrk="1" latinLnBrk="0" hangingPunct="1">
              <a:defRPr sz="1800" kern="1200">
                <a:solidFill>
                  <a:sysClr val="windowText" lastClr="000000"/>
                </a:solidFill>
                <a:latin typeface="Calibri" panose="020F0502020204030204"/>
              </a:defRPr>
            </a:lvl6pPr>
            <a:lvl7pPr marL="2743200" algn="l" defTabSz="914400" rtl="0" eaLnBrk="1" latinLnBrk="0" hangingPunct="1">
              <a:defRPr sz="1800" kern="1200">
                <a:solidFill>
                  <a:sysClr val="windowText" lastClr="000000"/>
                </a:solidFill>
                <a:latin typeface="Calibri" panose="020F0502020204030204"/>
              </a:defRPr>
            </a:lvl7pPr>
            <a:lvl8pPr marL="3200400" algn="l" defTabSz="914400" rtl="0" eaLnBrk="1" latinLnBrk="0" hangingPunct="1">
              <a:defRPr sz="1800" kern="1200">
                <a:solidFill>
                  <a:sysClr val="windowText" lastClr="000000"/>
                </a:solidFill>
                <a:latin typeface="Calibri" panose="020F0502020204030204"/>
              </a:defRPr>
            </a:lvl8pPr>
            <a:lvl9pPr marL="3657600" algn="l" defTabSz="914400" rtl="0" eaLnBrk="1" latinLnBrk="0" hangingPunct="1">
              <a:defRPr sz="1800" kern="1200">
                <a:solidFill>
                  <a:sysClr val="windowText" lastClr="000000"/>
                </a:solidFill>
                <a:latin typeface="Calibri" panose="020F0502020204030204"/>
              </a:defRPr>
            </a:lvl9pPr>
          </a:lstStyle>
          <a:p>
            <a:pPr algn="ctr"/>
            <a:endParaRPr lang="en-US"/>
          </a:p>
        </xdr:txBody>
      </xdr:sp>
      <xdr:sp macro="" textlink="">
        <xdr:nvSpPr>
          <xdr:cNvPr id="60" name="TextBox 13">
            <a:extLst>
              <a:ext uri="{FF2B5EF4-FFF2-40B4-BE49-F238E27FC236}">
                <a16:creationId xmlns:a16="http://schemas.microsoft.com/office/drawing/2014/main" id="{2AF74107-A231-4078-4A6E-42C3442CB6DD}"/>
              </a:ext>
            </a:extLst>
          </xdr:cNvPr>
          <xdr:cNvSpPr txBox="1"/>
        </xdr:nvSpPr>
        <xdr:spPr>
          <a:xfrm>
            <a:off x="2099307" y="1011694"/>
            <a:ext cx="2946256"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ysClr val="windowText" lastClr="000000"/>
                </a:solidFill>
                <a:latin typeface="Calibri" panose="020F0502020204030204"/>
              </a:defRPr>
            </a:lvl1pPr>
            <a:lvl2pPr marL="457200" algn="l" defTabSz="914400" rtl="0" eaLnBrk="1" latinLnBrk="0" hangingPunct="1">
              <a:defRPr sz="1800" kern="1200">
                <a:solidFill>
                  <a:sysClr val="windowText" lastClr="000000"/>
                </a:solidFill>
                <a:latin typeface="Calibri" panose="020F0502020204030204"/>
              </a:defRPr>
            </a:lvl2pPr>
            <a:lvl3pPr marL="914400" algn="l" defTabSz="914400" rtl="0" eaLnBrk="1" latinLnBrk="0" hangingPunct="1">
              <a:defRPr sz="1800" kern="1200">
                <a:solidFill>
                  <a:sysClr val="windowText" lastClr="000000"/>
                </a:solidFill>
                <a:latin typeface="Calibri" panose="020F0502020204030204"/>
              </a:defRPr>
            </a:lvl3pPr>
            <a:lvl4pPr marL="1371600" algn="l" defTabSz="914400" rtl="0" eaLnBrk="1" latinLnBrk="0" hangingPunct="1">
              <a:defRPr sz="1800" kern="1200">
                <a:solidFill>
                  <a:sysClr val="windowText" lastClr="000000"/>
                </a:solidFill>
                <a:latin typeface="Calibri" panose="020F0502020204030204"/>
              </a:defRPr>
            </a:lvl4pPr>
            <a:lvl5pPr marL="1828800" algn="l" defTabSz="914400" rtl="0" eaLnBrk="1" latinLnBrk="0" hangingPunct="1">
              <a:defRPr sz="1800" kern="1200">
                <a:solidFill>
                  <a:sysClr val="windowText" lastClr="000000"/>
                </a:solidFill>
                <a:latin typeface="Calibri" panose="020F0502020204030204"/>
              </a:defRPr>
            </a:lvl5pPr>
            <a:lvl6pPr marL="2286000" algn="l" defTabSz="914400" rtl="0" eaLnBrk="1" latinLnBrk="0" hangingPunct="1">
              <a:defRPr sz="1800" kern="1200">
                <a:solidFill>
                  <a:sysClr val="windowText" lastClr="000000"/>
                </a:solidFill>
                <a:latin typeface="Calibri" panose="020F0502020204030204"/>
              </a:defRPr>
            </a:lvl6pPr>
            <a:lvl7pPr marL="2743200" algn="l" defTabSz="914400" rtl="0" eaLnBrk="1" latinLnBrk="0" hangingPunct="1">
              <a:defRPr sz="1800" kern="1200">
                <a:solidFill>
                  <a:sysClr val="windowText" lastClr="000000"/>
                </a:solidFill>
                <a:latin typeface="Calibri" panose="020F0502020204030204"/>
              </a:defRPr>
            </a:lvl7pPr>
            <a:lvl8pPr marL="3200400" algn="l" defTabSz="914400" rtl="0" eaLnBrk="1" latinLnBrk="0" hangingPunct="1">
              <a:defRPr sz="1800" kern="1200">
                <a:solidFill>
                  <a:sysClr val="windowText" lastClr="000000"/>
                </a:solidFill>
                <a:latin typeface="Calibri" panose="020F0502020204030204"/>
              </a:defRPr>
            </a:lvl8pPr>
            <a:lvl9pPr marL="3657600" algn="l" defTabSz="914400" rtl="0" eaLnBrk="1" latinLnBrk="0" hangingPunct="1">
              <a:defRPr sz="1800" kern="1200">
                <a:solidFill>
                  <a:sysClr val="windowText" lastClr="000000"/>
                </a:solidFill>
                <a:latin typeface="Calibri" panose="020F0502020204030204"/>
              </a:defRPr>
            </a:lvl9pPr>
          </a:lstStyle>
          <a:p>
            <a:r>
              <a:rPr lang="en-US"/>
              <a:t>Probe: YOYO-1 dye molecules</a:t>
            </a:r>
          </a:p>
        </xdr:txBody>
      </xdr:sp>
      <xdr:sp macro="" textlink="">
        <xdr:nvSpPr>
          <xdr:cNvPr id="61" name="TextBox 14">
            <a:extLst>
              <a:ext uri="{FF2B5EF4-FFF2-40B4-BE49-F238E27FC236}">
                <a16:creationId xmlns:a16="http://schemas.microsoft.com/office/drawing/2014/main" id="{D7E68BD5-7ADE-6F84-8914-CA46F8C2AD46}"/>
              </a:ext>
            </a:extLst>
          </xdr:cNvPr>
          <xdr:cNvSpPr txBox="1"/>
        </xdr:nvSpPr>
        <xdr:spPr>
          <a:xfrm>
            <a:off x="1806012" y="2523563"/>
            <a:ext cx="3039550"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ysClr val="windowText" lastClr="000000"/>
                </a:solidFill>
                <a:latin typeface="Calibri" panose="020F0502020204030204"/>
              </a:defRPr>
            </a:lvl1pPr>
            <a:lvl2pPr marL="457200" algn="l" defTabSz="914400" rtl="0" eaLnBrk="1" latinLnBrk="0" hangingPunct="1">
              <a:defRPr sz="1800" kern="1200">
                <a:solidFill>
                  <a:sysClr val="windowText" lastClr="000000"/>
                </a:solidFill>
                <a:latin typeface="Calibri" panose="020F0502020204030204"/>
              </a:defRPr>
            </a:lvl2pPr>
            <a:lvl3pPr marL="914400" algn="l" defTabSz="914400" rtl="0" eaLnBrk="1" latinLnBrk="0" hangingPunct="1">
              <a:defRPr sz="1800" kern="1200">
                <a:solidFill>
                  <a:sysClr val="windowText" lastClr="000000"/>
                </a:solidFill>
                <a:latin typeface="Calibri" panose="020F0502020204030204"/>
              </a:defRPr>
            </a:lvl3pPr>
            <a:lvl4pPr marL="1371600" algn="l" defTabSz="914400" rtl="0" eaLnBrk="1" latinLnBrk="0" hangingPunct="1">
              <a:defRPr sz="1800" kern="1200">
                <a:solidFill>
                  <a:sysClr val="windowText" lastClr="000000"/>
                </a:solidFill>
                <a:latin typeface="Calibri" panose="020F0502020204030204"/>
              </a:defRPr>
            </a:lvl4pPr>
            <a:lvl5pPr marL="1828800" algn="l" defTabSz="914400" rtl="0" eaLnBrk="1" latinLnBrk="0" hangingPunct="1">
              <a:defRPr sz="1800" kern="1200">
                <a:solidFill>
                  <a:sysClr val="windowText" lastClr="000000"/>
                </a:solidFill>
                <a:latin typeface="Calibri" panose="020F0502020204030204"/>
              </a:defRPr>
            </a:lvl5pPr>
            <a:lvl6pPr marL="2286000" algn="l" defTabSz="914400" rtl="0" eaLnBrk="1" latinLnBrk="0" hangingPunct="1">
              <a:defRPr sz="1800" kern="1200">
                <a:solidFill>
                  <a:sysClr val="windowText" lastClr="000000"/>
                </a:solidFill>
                <a:latin typeface="Calibri" panose="020F0502020204030204"/>
              </a:defRPr>
            </a:lvl6pPr>
            <a:lvl7pPr marL="2743200" algn="l" defTabSz="914400" rtl="0" eaLnBrk="1" latinLnBrk="0" hangingPunct="1">
              <a:defRPr sz="1800" kern="1200">
                <a:solidFill>
                  <a:sysClr val="windowText" lastClr="000000"/>
                </a:solidFill>
                <a:latin typeface="Calibri" panose="020F0502020204030204"/>
              </a:defRPr>
            </a:lvl7pPr>
            <a:lvl8pPr marL="3200400" algn="l" defTabSz="914400" rtl="0" eaLnBrk="1" latinLnBrk="0" hangingPunct="1">
              <a:defRPr sz="1800" kern="1200">
                <a:solidFill>
                  <a:sysClr val="windowText" lastClr="000000"/>
                </a:solidFill>
                <a:latin typeface="Calibri" panose="020F0502020204030204"/>
              </a:defRPr>
            </a:lvl8pPr>
            <a:lvl9pPr marL="3657600" algn="l" defTabSz="914400" rtl="0" eaLnBrk="1" latinLnBrk="0" hangingPunct="1">
              <a:defRPr sz="1800" kern="1200">
                <a:solidFill>
                  <a:sysClr val="windowText" lastClr="000000"/>
                </a:solidFill>
                <a:latin typeface="Calibri" panose="020F0502020204030204"/>
              </a:defRPr>
            </a:lvl9pPr>
          </a:lstStyle>
          <a:p>
            <a:r>
              <a:rPr lang="en-US"/>
              <a:t>Target: DNA area 1 </a:t>
            </a:r>
            <a:r>
              <a:rPr lang="el-GR"/>
              <a:t>μ</a:t>
            </a:r>
            <a:r>
              <a:rPr lang="en-US"/>
              <a:t>m x 2 nm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i.org/10.1021/acs.jpca.2c07500" TargetMode="External"/><Relationship Id="rId2" Type="http://schemas.openxmlformats.org/officeDocument/2006/relationships/hyperlink" Target="https://doi.org/10.1063/5.0064140" TargetMode="External"/><Relationship Id="rId1" Type="http://schemas.openxmlformats.org/officeDocument/2006/relationships/hyperlink" Target="https://www.beilstein-journals.org/bjnano/articles/8/229"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EDB20-FB04-459D-B877-7194B4536D24}">
  <dimension ref="A1:K47"/>
  <sheetViews>
    <sheetView tabSelected="1" topLeftCell="A29" zoomScale="85" zoomScaleNormal="85" workbookViewId="0">
      <selection activeCell="A48" sqref="A48"/>
    </sheetView>
  </sheetViews>
  <sheetFormatPr defaultRowHeight="14.25" x14ac:dyDescent="0.45"/>
  <cols>
    <col min="1" max="1" width="20.06640625" customWidth="1"/>
    <col min="2" max="2" width="12.6640625" customWidth="1"/>
    <col min="4" max="4" width="9.59765625" customWidth="1"/>
    <col min="5" max="5" width="11.9296875" bestFit="1" customWidth="1"/>
    <col min="6" max="6" width="13.796875" customWidth="1"/>
  </cols>
  <sheetData>
    <row r="1" spans="1:11" x14ac:dyDescent="0.45">
      <c r="A1" t="s">
        <v>13</v>
      </c>
      <c r="B1" t="s">
        <v>14</v>
      </c>
      <c r="C1" t="s">
        <v>15</v>
      </c>
      <c r="D1" t="s">
        <v>16</v>
      </c>
      <c r="E1" t="s">
        <v>17</v>
      </c>
      <c r="F1" t="s">
        <v>18</v>
      </c>
      <c r="G1" t="s">
        <v>19</v>
      </c>
      <c r="H1" t="s">
        <v>20</v>
      </c>
      <c r="K1" t="s">
        <v>21</v>
      </c>
    </row>
    <row r="2" spans="1:11" x14ac:dyDescent="0.45">
      <c r="A2">
        <v>1.6021766208000001E-19</v>
      </c>
      <c r="B2">
        <v>6.6260700399999999E-34</v>
      </c>
      <c r="C2">
        <v>299792458</v>
      </c>
      <c r="D2">
        <v>6.0221408570000002E+23</v>
      </c>
      <c r="E2">
        <v>298.14999999999998</v>
      </c>
      <c r="F2">
        <v>8.3144597999999998</v>
      </c>
      <c r="G2">
        <v>1.3806485097962231E-23</v>
      </c>
      <c r="H2">
        <v>2.8977729000000002E-3</v>
      </c>
      <c r="K2">
        <v>300</v>
      </c>
    </row>
    <row r="3" spans="1:11" x14ac:dyDescent="0.45">
      <c r="A3" t="s">
        <v>0</v>
      </c>
      <c r="B3" t="s">
        <v>22</v>
      </c>
      <c r="C3" t="s">
        <v>23</v>
      </c>
      <c r="E3" t="s">
        <v>24</v>
      </c>
      <c r="F3" t="s">
        <v>25</v>
      </c>
      <c r="G3" t="s">
        <v>26</v>
      </c>
      <c r="H3" t="s">
        <v>27</v>
      </c>
      <c r="K3" t="s">
        <v>24</v>
      </c>
    </row>
    <row r="5" spans="1:11" x14ac:dyDescent="0.45">
      <c r="A5" s="8" t="s">
        <v>56</v>
      </c>
    </row>
    <row r="6" spans="1:11" x14ac:dyDescent="0.45">
      <c r="B6" s="4" t="s">
        <v>28</v>
      </c>
    </row>
    <row r="8" spans="1:11" x14ac:dyDescent="0.45">
      <c r="A8" t="s">
        <v>57</v>
      </c>
    </row>
    <row r="11" spans="1:11" x14ac:dyDescent="0.45">
      <c r="A11" t="s">
        <v>5</v>
      </c>
    </row>
    <row r="12" spans="1:11" x14ac:dyDescent="0.45">
      <c r="A12" t="s">
        <v>32</v>
      </c>
      <c r="B12" s="6" t="s">
        <v>6</v>
      </c>
      <c r="C12" s="1">
        <v>8.8999999999999995E-4</v>
      </c>
      <c r="D12" t="s">
        <v>7</v>
      </c>
    </row>
    <row r="13" spans="1:11" x14ac:dyDescent="0.45">
      <c r="A13" t="s">
        <v>33</v>
      </c>
      <c r="B13" s="6" t="s">
        <v>8</v>
      </c>
      <c r="C13" s="1">
        <v>1273</v>
      </c>
      <c r="D13" t="s">
        <v>9</v>
      </c>
    </row>
    <row r="14" spans="1:11" x14ac:dyDescent="0.45">
      <c r="A14" t="s">
        <v>55</v>
      </c>
      <c r="B14" s="6" t="s">
        <v>10</v>
      </c>
      <c r="C14">
        <v>0.8</v>
      </c>
      <c r="D14" t="s">
        <v>11</v>
      </c>
      <c r="E14" t="s">
        <v>52</v>
      </c>
    </row>
    <row r="15" spans="1:11" x14ac:dyDescent="0.45">
      <c r="B15" s="6"/>
      <c r="C15">
        <f>C14*1000000</f>
        <v>800000</v>
      </c>
      <c r="D15" t="s">
        <v>12</v>
      </c>
    </row>
    <row r="16" spans="1:11" x14ac:dyDescent="0.45">
      <c r="A16" t="s">
        <v>41</v>
      </c>
      <c r="B16" s="7" t="s">
        <v>3</v>
      </c>
      <c r="C16" s="2">
        <f>G2*K2/(6*3.14159*C12*(3*C13/4/3.14159/D2/C15)^(1/3))</f>
        <v>2.8788157190196751E-10</v>
      </c>
      <c r="D16" s="2" t="s">
        <v>39</v>
      </c>
    </row>
    <row r="17" spans="1:11" x14ac:dyDescent="0.45">
      <c r="B17" s="6"/>
    </row>
    <row r="18" spans="1:11" x14ac:dyDescent="0.45">
      <c r="A18" t="s">
        <v>35</v>
      </c>
      <c r="B18" s="6" t="s">
        <v>0</v>
      </c>
      <c r="C18" s="1">
        <v>5.0000000000000001E-9</v>
      </c>
      <c r="D18" t="s">
        <v>48</v>
      </c>
    </row>
    <row r="19" spans="1:11" x14ac:dyDescent="0.45">
      <c r="B19" s="6"/>
      <c r="C19" s="1">
        <f>C18*D2*1000</f>
        <v>3.0110704284999997E+18</v>
      </c>
      <c r="D19" t="s">
        <v>36</v>
      </c>
    </row>
    <row r="20" spans="1:11" x14ac:dyDescent="0.45">
      <c r="A20" t="s">
        <v>40</v>
      </c>
      <c r="B20" s="6" t="s">
        <v>1</v>
      </c>
      <c r="C20" s="1">
        <f>C19^(-1/3)</f>
        <v>6.9251049910302696E-7</v>
      </c>
      <c r="D20" t="s">
        <v>2</v>
      </c>
    </row>
    <row r="23" spans="1:11" x14ac:dyDescent="0.45">
      <c r="A23" t="s">
        <v>51</v>
      </c>
      <c r="B23" s="6" t="s">
        <v>34</v>
      </c>
      <c r="C23" s="1">
        <v>2000</v>
      </c>
      <c r="D23" t="s">
        <v>37</v>
      </c>
    </row>
    <row r="24" spans="1:11" x14ac:dyDescent="0.45">
      <c r="B24" s="6"/>
      <c r="C24" s="1">
        <f>C23*0.000000000000000001</f>
        <v>2.0000000000000002E-15</v>
      </c>
      <c r="D24" t="s">
        <v>38</v>
      </c>
      <c r="E24" s="1"/>
    </row>
    <row r="25" spans="1:11" x14ac:dyDescent="0.45">
      <c r="B25" t="s">
        <v>59</v>
      </c>
      <c r="C25">
        <v>1</v>
      </c>
    </row>
    <row r="26" spans="1:11" x14ac:dyDescent="0.45">
      <c r="B26" t="s">
        <v>60</v>
      </c>
      <c r="C26" s="1">
        <f>C24*C25</f>
        <v>2.0000000000000002E-15</v>
      </c>
      <c r="D26" t="s">
        <v>38</v>
      </c>
    </row>
    <row r="28" spans="1:11" x14ac:dyDescent="0.45">
      <c r="A28" t="s">
        <v>42</v>
      </c>
      <c r="B28" s="6"/>
      <c r="F28" s="1"/>
      <c r="J28" s="1"/>
    </row>
    <row r="29" spans="1:11" x14ac:dyDescent="0.45">
      <c r="B29" s="6"/>
    </row>
    <row r="30" spans="1:11" x14ac:dyDescent="0.45">
      <c r="A30" t="s">
        <v>43</v>
      </c>
      <c r="B30" s="6" t="s">
        <v>44</v>
      </c>
      <c r="C30" s="1">
        <f>PI()/4/C16/C19^(2/3)</f>
        <v>1.3083644648421266E-3</v>
      </c>
      <c r="D30" t="s">
        <v>4</v>
      </c>
      <c r="E30" t="s">
        <v>58</v>
      </c>
      <c r="J30" s="1">
        <f>C20^2/C16</f>
        <v>1.6658613755632544E-3</v>
      </c>
      <c r="K30" t="s">
        <v>4</v>
      </c>
    </row>
    <row r="31" spans="1:11" x14ac:dyDescent="0.45">
      <c r="A31" s="2" t="s">
        <v>46</v>
      </c>
      <c r="B31" s="7" t="s">
        <v>45</v>
      </c>
      <c r="C31" s="3">
        <f>4/PI()*C26*C19^(4/3)*C16</f>
        <v>3.187487800697034</v>
      </c>
      <c r="D31" s="2" t="s">
        <v>47</v>
      </c>
      <c r="E31" t="s">
        <v>54</v>
      </c>
      <c r="J31" s="1"/>
    </row>
    <row r="32" spans="1:11" x14ac:dyDescent="0.45">
      <c r="C32" t="s">
        <v>66</v>
      </c>
    </row>
    <row r="33" spans="1:10" x14ac:dyDescent="0.45">
      <c r="B33" t="s">
        <v>61</v>
      </c>
      <c r="C33">
        <v>0</v>
      </c>
      <c r="D33" t="s">
        <v>63</v>
      </c>
      <c r="E33" t="s">
        <v>64</v>
      </c>
      <c r="J33" s="5"/>
    </row>
    <row r="34" spans="1:10" x14ac:dyDescent="0.45">
      <c r="B34" t="s">
        <v>21</v>
      </c>
      <c r="C34">
        <v>298.14999999999998</v>
      </c>
      <c r="D34" t="s">
        <v>24</v>
      </c>
      <c r="J34" s="5"/>
    </row>
    <row r="35" spans="1:10" x14ac:dyDescent="0.45">
      <c r="A35" t="s">
        <v>65</v>
      </c>
      <c r="B35" t="s">
        <v>62</v>
      </c>
      <c r="C35" s="1">
        <f>C31*EXP(-C33/F2/C34)</f>
        <v>3.187487800697034</v>
      </c>
      <c r="D35" t="s">
        <v>47</v>
      </c>
      <c r="E35" t="s">
        <v>67</v>
      </c>
      <c r="J35" s="5"/>
    </row>
    <row r="36" spans="1:10" x14ac:dyDescent="0.45">
      <c r="E36" t="s">
        <v>68</v>
      </c>
      <c r="J36" s="5"/>
    </row>
    <row r="37" spans="1:10" x14ac:dyDescent="0.45">
      <c r="E37" t="s">
        <v>69</v>
      </c>
      <c r="J37" s="5"/>
    </row>
    <row r="38" spans="1:10" x14ac:dyDescent="0.45">
      <c r="E38" t="s">
        <v>70</v>
      </c>
      <c r="J38" s="5"/>
    </row>
    <row r="39" spans="1:10" x14ac:dyDescent="0.45">
      <c r="A39" t="s">
        <v>29</v>
      </c>
      <c r="B39" t="s">
        <v>31</v>
      </c>
    </row>
    <row r="40" spans="1:10" x14ac:dyDescent="0.45">
      <c r="B40" s="4" t="s">
        <v>30</v>
      </c>
    </row>
    <row r="42" spans="1:10" x14ac:dyDescent="0.45">
      <c r="A42" t="s">
        <v>49</v>
      </c>
    </row>
    <row r="43" spans="1:10" x14ac:dyDescent="0.45">
      <c r="A43" t="s">
        <v>53</v>
      </c>
      <c r="B43" s="4" t="s">
        <v>50</v>
      </c>
    </row>
    <row r="45" spans="1:10" x14ac:dyDescent="0.45">
      <c r="A45" t="s">
        <v>72</v>
      </c>
    </row>
    <row r="46" spans="1:10" x14ac:dyDescent="0.45">
      <c r="A46" t="s">
        <v>71</v>
      </c>
    </row>
    <row r="47" spans="1:10" x14ac:dyDescent="0.45">
      <c r="A47" t="s">
        <v>73</v>
      </c>
    </row>
  </sheetData>
  <hyperlinks>
    <hyperlink ref="B6" r:id="rId1" xr:uid="{04D0DC7C-6D12-4A8E-B4C8-43EB6A619228}"/>
    <hyperlink ref="B40" r:id="rId2" xr:uid="{267D4E90-921E-42B7-8D78-E1A8B86331FA}"/>
    <hyperlink ref="B43" r:id="rId3" xr:uid="{EE157F2F-3D53-4BFA-95C9-BE6B587901C8}"/>
  </hyperlinks>
  <pageMargins left="0.7" right="0.7" top="0.75" bottom="0.75" header="0.3" footer="0.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Diffusive adsorption rate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Jixin</dc:creator>
  <cp:lastModifiedBy>Chen, Jixin</cp:lastModifiedBy>
  <dcterms:created xsi:type="dcterms:W3CDTF">2023-08-30T01:41:36Z</dcterms:created>
  <dcterms:modified xsi:type="dcterms:W3CDTF">2023-09-27T14:20:33Z</dcterms:modified>
</cp:coreProperties>
</file>